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 iterate="1"/>
</workbook>
</file>

<file path=xl/calcChain.xml><?xml version="1.0" encoding="utf-8"?>
<calcChain xmlns="http://schemas.openxmlformats.org/spreadsheetml/2006/main">
  <c r="G37" i="1" l="1"/>
  <c r="F39" i="1"/>
  <c r="G61" i="1" l="1"/>
  <c r="E59" i="1" l="1"/>
  <c r="E61" i="1"/>
  <c r="E57" i="1"/>
  <c r="E37" i="1"/>
  <c r="G54" i="1" l="1"/>
  <c r="H54" i="1" s="1"/>
  <c r="F62" i="1"/>
  <c r="G57" i="1"/>
  <c r="D44" i="1"/>
  <c r="G33" i="1" l="1"/>
  <c r="F33" i="1"/>
  <c r="E39" i="1"/>
  <c r="D34" i="1"/>
  <c r="G29" i="1"/>
  <c r="G26" i="1" s="1"/>
  <c r="H30" i="1" s="1"/>
  <c r="G35" i="1" l="1"/>
  <c r="G49" i="1"/>
  <c r="F57" i="1" l="1"/>
  <c r="H57" i="1"/>
  <c r="F59" i="1"/>
  <c r="D64" i="1"/>
  <c r="D60" i="1"/>
  <c r="D58" i="1"/>
  <c r="D53" i="1"/>
  <c r="F35" i="1"/>
  <c r="E35" i="1"/>
  <c r="H33" i="1"/>
  <c r="E33" i="1"/>
  <c r="F26" i="1"/>
  <c r="E26" i="1"/>
  <c r="D36" i="1"/>
  <c r="D27" i="1"/>
  <c r="D28" i="1"/>
  <c r="D25" i="1"/>
  <c r="D35" i="1" l="1"/>
  <c r="D57" i="1"/>
  <c r="D61" i="1"/>
  <c r="H61" i="1" s="1"/>
  <c r="H62" i="1" s="1"/>
  <c r="D59" i="1"/>
  <c r="E62" i="1"/>
  <c r="G59" i="1"/>
  <c r="H26" i="1"/>
  <c r="H35" i="1" s="1"/>
  <c r="D29" i="1"/>
  <c r="D33" i="1"/>
  <c r="D65" i="1" l="1"/>
  <c r="D62" i="1"/>
  <c r="D37" i="1"/>
  <c r="H37" i="1" s="1"/>
  <c r="H39" i="1" s="1"/>
  <c r="D39" i="1" s="1"/>
  <c r="D45" i="1" s="1"/>
  <c r="D26" i="1"/>
  <c r="D54" i="1"/>
  <c r="D30" i="1"/>
  <c r="H59" i="1" l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<sst xmlns="http://schemas.openxmlformats.org/spreadsheetml/2006/main" count="92" uniqueCount="72">
  <si>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</si>
  <si>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</si>
  <si>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</si>
  <si>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</si>
  <si>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</si>
  <si>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</si>
  <si>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</si>
  <si>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</si>
  <si>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</si>
  <si>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</si>
  <si>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</si>
  <si>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</si>
  <si>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</si>
  <si>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</si>
  <si>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</si>
  <si>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</si>
  <si>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</si>
  <si>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</si>
  <si>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</si>
  <si>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</si>
  <si>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</si>
  <si>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</si>
  <si>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</si>
  <si>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</si>
  <si>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</si>
  <si>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</si>
  <si>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</si>
  <si>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</si>
  <si>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</si>
  <si>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</si>
  <si>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</si>
  <si>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</si>
  <si>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</si>
  <si>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</si>
  <si>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</si>
  <si>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</si>
  <si>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</si>
  <si>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</si>
  <si>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</si>
  <si>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</si>
  <si>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</si>
  <si>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</si>
  <si>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</si>
  <si>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</si>
  <si>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</si>
  <si>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</si>
  <si>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</si>
  <si>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</si>
  <si>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</si>
  <si>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</si>
  <si>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</si>
  <si>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</si>
  <si>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</si>
  <si>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</si>
  <si>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</si>
  <si>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</si>
  <si>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</si>
  <si>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</si>
  <si>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</si>
  <si>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</si>
  <si>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</si>
  <si>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</si>
  <si>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</si>
  <si>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</si>
  <si>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</si>
  <si>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</si>
  <si>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</si>
  <si>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</si>
  <si>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сальдо-переток в другие организации</t>
  </si>
  <si>
    <t>2022 год</t>
  </si>
  <si>
    <t xml:space="preserve">Баланс электрической энергии по сетям ВН, СНI, СНII и НН за </t>
  </si>
  <si>
    <t xml:space="preserve">Электрическая мощность по диапазонам напряжения ЭСО 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</si>
</sst>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Normal="100" zoomScaleSheetLayoutView="100" workbookViewId="0">
      <selection activeCell="J18" sqref="J18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.7109375" customWidth="1"/>
    <col min="9" max="9" width="11.140625" bestFit="1" customWidth="1"/>
  </cols>
  <sheetData>
    <row r="1" spans="1:9" ht="42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1"/>
    </row>
    <row r="2" spans="1:9" x14ac:dyDescent="0.2">
      <c r="A2" s="2"/>
      <c r="B2" s="2"/>
      <c r="C2" s="2"/>
      <c r="D2" s="2"/>
      <c r="E2" s="2"/>
      <c r="F2" s="2"/>
      <c r="G2" s="2"/>
      <c r="H2" s="2"/>
      <c r="I2" s="1"/>
    </row>
    <row r="3" spans="1:9" x14ac:dyDescent="0.2">
      <c r="A3" s="2"/>
      <c r="B3" s="2"/>
      <c r="C3" s="2"/>
      <c r="D3" s="2"/>
      <c r="E3" s="44" t="s">
        <v>62</v>
      </c>
      <c r="F3" s="44"/>
      <c r="G3" s="44"/>
      <c r="H3" s="44"/>
      <c r="I3" s="1"/>
    </row>
    <row r="4" spans="1:9" x14ac:dyDescent="0.2">
      <c r="A4" s="2"/>
      <c r="B4" s="2"/>
      <c r="C4" s="2"/>
      <c r="D4" s="2"/>
      <c r="E4" s="3"/>
      <c r="F4" s="44" t="s">
        <v>61</v>
      </c>
      <c r="G4" s="44"/>
      <c r="H4" s="44"/>
      <c r="I4" s="1"/>
    </row>
    <row r="5" spans="1:9" x14ac:dyDescent="0.2">
      <c r="A5" s="2"/>
      <c r="B5" s="2"/>
      <c r="C5" s="2"/>
      <c r="D5" s="2"/>
      <c r="E5" s="3"/>
      <c r="F5" s="3"/>
      <c r="G5" s="3"/>
      <c r="H5" s="3"/>
      <c r="I5" s="1"/>
    </row>
    <row r="6" spans="1:9" ht="12.75" customHeight="1" x14ac:dyDescent="0.2">
      <c r="A6" s="2"/>
      <c r="B6" s="2"/>
      <c r="C6" s="2"/>
      <c r="D6" s="46" t="s">
        <v>67</v>
      </c>
      <c r="E6" s="46"/>
      <c r="F6" s="46"/>
      <c r="G6" s="46"/>
      <c r="H6" s="46"/>
      <c r="I6" s="1"/>
    </row>
    <row r="8" spans="1:9" x14ac:dyDescent="0.2">
      <c r="B8" s="47" t="s">
        <v>63</v>
      </c>
      <c r="C8" s="47"/>
      <c r="D8" s="47"/>
      <c r="E8" s="4"/>
      <c r="F8" s="4"/>
      <c r="G8" s="4"/>
      <c r="H8" s="5"/>
      <c r="I8" s="6"/>
    </row>
    <row r="9" spans="1:9" ht="12.75" customHeight="1" x14ac:dyDescent="0.2">
      <c r="B9" s="48" t="s">
        <v>1</v>
      </c>
      <c r="C9" s="48"/>
      <c r="D9" s="48"/>
      <c r="I9" s="43"/>
    </row>
    <row r="10" spans="1:9" ht="12.75" customHeight="1" x14ac:dyDescent="0.2">
      <c r="B10" s="47" t="s">
        <v>64</v>
      </c>
      <c r="C10" s="47"/>
      <c r="D10" s="47"/>
      <c r="E10" s="7"/>
      <c r="F10" s="7"/>
      <c r="G10" s="7"/>
      <c r="H10" s="7"/>
      <c r="I10" s="8"/>
    </row>
    <row r="11" spans="1:9" ht="12.75" customHeight="1" x14ac:dyDescent="0.2">
      <c r="B11" s="48" t="s">
        <v>2</v>
      </c>
      <c r="C11" s="48"/>
      <c r="D11" s="48"/>
      <c r="E11" s="8"/>
      <c r="F11" s="8"/>
      <c r="G11" s="8"/>
      <c r="H11" s="8"/>
    </row>
    <row r="12" spans="1:9" ht="12.75" customHeight="1" x14ac:dyDescent="0.2">
      <c r="B12" s="9"/>
      <c r="C12" s="9"/>
      <c r="D12" s="9"/>
      <c r="E12" s="53"/>
      <c r="F12" s="53"/>
      <c r="G12" s="53"/>
      <c r="H12" s="53"/>
    </row>
    <row r="13" spans="1:9" ht="39.950000000000003" customHeight="1" x14ac:dyDescent="0.2">
      <c r="A13" s="54" t="s">
        <v>3</v>
      </c>
      <c r="B13" s="55"/>
      <c r="C13" s="55"/>
      <c r="D13" s="55"/>
      <c r="E13" s="55"/>
      <c r="F13" s="55"/>
      <c r="G13" s="55"/>
      <c r="H13" s="56"/>
      <c r="I13" s="10"/>
    </row>
    <row r="14" spans="1:9" ht="12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5" spans="1:9" ht="12.75" customHeight="1" x14ac:dyDescent="0.25">
      <c r="A15" s="11"/>
      <c r="B15" s="57" t="s">
        <v>4</v>
      </c>
      <c r="C15" s="52" t="s">
        <v>5</v>
      </c>
      <c r="D15" s="52"/>
      <c r="E15" s="58"/>
      <c r="F15" s="58"/>
      <c r="G15" s="59"/>
      <c r="H15" s="11"/>
      <c r="I15" s="11"/>
    </row>
    <row r="16" spans="1:9" ht="13.5" customHeight="1" x14ac:dyDescent="0.25">
      <c r="A16" s="11"/>
      <c r="B16" s="57"/>
      <c r="C16" s="52" t="s">
        <v>6</v>
      </c>
      <c r="D16" s="52"/>
      <c r="E16" s="60" t="s">
        <v>65</v>
      </c>
      <c r="F16" s="61"/>
      <c r="G16" s="62"/>
      <c r="H16" s="11"/>
      <c r="I16" s="11"/>
    </row>
    <row r="17" spans="1:9" ht="13.5" customHeight="1" x14ac:dyDescent="0.25">
      <c r="A17" s="11"/>
      <c r="B17" s="51" t="s">
        <v>7</v>
      </c>
      <c r="C17" s="51"/>
      <c r="D17" s="51"/>
      <c r="E17" s="63">
        <v>44619</v>
      </c>
      <c r="F17" s="64"/>
      <c r="G17" s="65"/>
      <c r="H17" s="11"/>
      <c r="I17" s="11"/>
    </row>
    <row r="18" spans="1:9" ht="14.25" customHeight="1" x14ac:dyDescent="0.25">
      <c r="A18" s="11"/>
      <c r="B18" s="51" t="s">
        <v>8</v>
      </c>
      <c r="C18" s="51"/>
      <c r="D18" s="51"/>
      <c r="E18" s="64" t="s">
        <v>69</v>
      </c>
      <c r="F18" s="64"/>
      <c r="G18" s="65"/>
      <c r="H18" s="11"/>
      <c r="I18" s="11"/>
    </row>
    <row r="19" spans="1:9" ht="11.25" customHeight="1" x14ac:dyDescent="0.25">
      <c r="A19" s="11"/>
      <c r="B19" s="12"/>
      <c r="C19" s="12"/>
      <c r="D19" s="13"/>
      <c r="E19" s="13"/>
      <c r="F19" s="13"/>
      <c r="G19" s="13"/>
      <c r="H19" s="11"/>
      <c r="I19" s="11"/>
    </row>
    <row r="20" spans="1:9" ht="16.5" x14ac:dyDescent="0.25">
      <c r="A20" s="66" t="s">
        <v>70</v>
      </c>
      <c r="B20" s="66"/>
      <c r="C20" s="66"/>
      <c r="D20" s="66"/>
      <c r="E20" s="66"/>
      <c r="F20" s="66"/>
      <c r="G20" s="36">
        <v>2022</v>
      </c>
      <c r="H20" s="14" t="s">
        <v>9</v>
      </c>
      <c r="I20" s="14"/>
    </row>
    <row r="21" spans="1:9" ht="16.5" x14ac:dyDescent="0.25">
      <c r="A21" s="14"/>
      <c r="B21" s="14"/>
      <c r="C21" s="14"/>
      <c r="D21" s="14"/>
      <c r="E21" s="14"/>
      <c r="F21" s="14"/>
      <c r="G21" s="14"/>
      <c r="H21" s="14"/>
      <c r="I21" s="14"/>
    </row>
    <row r="22" spans="1:9" ht="14.25" customHeight="1" x14ac:dyDescent="0.25">
      <c r="A22" s="15"/>
      <c r="B22" s="15"/>
      <c r="C22" s="15"/>
      <c r="D22" s="15"/>
      <c r="E22" s="15"/>
      <c r="F22" s="15"/>
      <c r="G22" s="15"/>
      <c r="H22" s="16" t="s">
        <v>10</v>
      </c>
    </row>
    <row r="23" spans="1:9" ht="33" customHeight="1" x14ac:dyDescent="0.2">
      <c r="A23" s="17" t="s">
        <v>11</v>
      </c>
      <c r="B23" s="50" t="s">
        <v>12</v>
      </c>
      <c r="C23" s="50"/>
      <c r="D23" s="40" t="s">
        <v>13</v>
      </c>
      <c r="E23" s="40" t="s">
        <v>14</v>
      </c>
      <c r="F23" s="40" t="s">
        <v>15</v>
      </c>
      <c r="G23" s="40" t="s">
        <v>16</v>
      </c>
      <c r="H23" s="40" t="s">
        <v>17</v>
      </c>
      <c r="I23" s="19"/>
    </row>
    <row r="24" spans="1:9" ht="15" x14ac:dyDescent="0.25">
      <c r="A24" s="20">
        <v>1</v>
      </c>
      <c r="B24" s="67">
        <v>2</v>
      </c>
      <c r="C24" s="67"/>
      <c r="D24" s="20">
        <v>3</v>
      </c>
      <c r="E24" s="20">
        <v>4</v>
      </c>
      <c r="F24" s="20">
        <v>5</v>
      </c>
      <c r="G24" s="20">
        <v>6</v>
      </c>
      <c r="H24" s="20">
        <v>7</v>
      </c>
      <c r="I24" s="21"/>
    </row>
    <row r="25" spans="1:9" ht="16.5" customHeight="1" x14ac:dyDescent="0.25">
      <c r="A25" s="31">
        <v>1</v>
      </c>
      <c r="B25" s="49" t="s">
        <v>18</v>
      </c>
      <c r="C25" s="49"/>
      <c r="D25" s="37">
        <f>SUM(E25:H25)</f>
        <v>1271.909249</v>
      </c>
      <c r="E25" s="29">
        <v>39.91620690203343</v>
      </c>
      <c r="F25" s="29">
        <v>165.14919303481901</v>
      </c>
      <c r="G25" s="29">
        <v>1066.8438490631477</v>
      </c>
      <c r="H25" s="29"/>
      <c r="I25" s="21"/>
    </row>
    <row r="26" spans="1:9" ht="15" customHeight="1" x14ac:dyDescent="0.25">
      <c r="A26" s="23" t="s">
        <v>19</v>
      </c>
      <c r="B26" s="49" t="s">
        <v>20</v>
      </c>
      <c r="C26" s="49"/>
      <c r="D26" s="37">
        <f>SUM(E26:H26)</f>
        <v>898.9780205068796</v>
      </c>
      <c r="E26" s="29">
        <f>SUM(E28:E30)</f>
        <v>0</v>
      </c>
      <c r="F26" s="29">
        <f t="shared" ref="F26:H26" si="0">SUM(F28:F30)</f>
        <v>0</v>
      </c>
      <c r="G26" s="29">
        <f>SUM(G28:G30)</f>
        <v>159.67996715646686</v>
      </c>
      <c r="H26" s="29">
        <f t="shared" si="0"/>
        <v>739.29805335041272</v>
      </c>
      <c r="I26" s="21"/>
    </row>
    <row r="27" spans="1:9" ht="15" customHeight="1" x14ac:dyDescent="0.25">
      <c r="A27" s="23"/>
      <c r="B27" s="49" t="s">
        <v>21</v>
      </c>
      <c r="C27" s="49"/>
      <c r="D27" s="37">
        <f t="shared" ref="D27:D30" si="1">SUM(E27:H27)</f>
        <v>0</v>
      </c>
      <c r="E27" s="29">
        <v>0</v>
      </c>
      <c r="F27" s="29">
        <v>0</v>
      </c>
      <c r="G27" s="29">
        <v>0</v>
      </c>
      <c r="H27" s="29">
        <v>0</v>
      </c>
      <c r="I27" s="21"/>
    </row>
    <row r="28" spans="1:9" ht="15" x14ac:dyDescent="0.25">
      <c r="A28" s="23"/>
      <c r="B28" s="49" t="s">
        <v>14</v>
      </c>
      <c r="C28" s="49"/>
      <c r="D28" s="37">
        <f t="shared" si="1"/>
        <v>0</v>
      </c>
      <c r="E28" s="29">
        <v>0</v>
      </c>
      <c r="F28" s="29">
        <v>0</v>
      </c>
      <c r="G28" s="29">
        <v>0</v>
      </c>
      <c r="H28" s="29">
        <v>0</v>
      </c>
      <c r="I28" s="21"/>
    </row>
    <row r="29" spans="1:9" ht="15" x14ac:dyDescent="0.25">
      <c r="A29" s="23"/>
      <c r="B29" s="49" t="s">
        <v>15</v>
      </c>
      <c r="C29" s="49"/>
      <c r="D29" s="37">
        <f t="shared" si="1"/>
        <v>159.67996715646686</v>
      </c>
      <c r="E29" s="29">
        <v>0</v>
      </c>
      <c r="F29" s="29">
        <v>0</v>
      </c>
      <c r="G29" s="29">
        <f>F25-F34-F36-F37</f>
        <v>159.67996715646686</v>
      </c>
      <c r="H29" s="29">
        <v>0</v>
      </c>
      <c r="I29" s="21"/>
    </row>
    <row r="30" spans="1:9" ht="15" x14ac:dyDescent="0.25">
      <c r="A30" s="23"/>
      <c r="B30" s="49" t="s">
        <v>16</v>
      </c>
      <c r="C30" s="49"/>
      <c r="D30" s="37">
        <f t="shared" si="1"/>
        <v>739.29805335041272</v>
      </c>
      <c r="E30" s="29">
        <v>0</v>
      </c>
      <c r="F30" s="29">
        <v>0</v>
      </c>
      <c r="G30" s="29">
        <v>0</v>
      </c>
      <c r="H30" s="29">
        <f>G25+G26-G34-G36-G37</f>
        <v>739.29805335041272</v>
      </c>
      <c r="I30" s="21"/>
    </row>
    <row r="31" spans="1:9" ht="15" customHeight="1" x14ac:dyDescent="0.25">
      <c r="A31" s="23" t="s">
        <v>22</v>
      </c>
      <c r="B31" s="49" t="s">
        <v>23</v>
      </c>
      <c r="C31" s="49"/>
      <c r="D31" s="37">
        <v>0</v>
      </c>
      <c r="E31" s="29">
        <v>0</v>
      </c>
      <c r="F31" s="29">
        <v>0</v>
      </c>
      <c r="G31" s="29">
        <v>0</v>
      </c>
      <c r="H31" s="29">
        <v>0</v>
      </c>
      <c r="I31" s="21"/>
    </row>
    <row r="32" spans="1:9" ht="30" customHeight="1" x14ac:dyDescent="0.25">
      <c r="A32" s="22" t="s">
        <v>24</v>
      </c>
      <c r="B32" s="49" t="s">
        <v>25</v>
      </c>
      <c r="C32" s="49"/>
      <c r="D32" s="37">
        <v>0</v>
      </c>
      <c r="E32" s="29">
        <v>0</v>
      </c>
      <c r="F32" s="29">
        <v>0</v>
      </c>
      <c r="G32" s="29">
        <v>0</v>
      </c>
      <c r="H32" s="29">
        <v>0</v>
      </c>
      <c r="I32" s="21"/>
    </row>
    <row r="33" spans="1:9" ht="30" customHeight="1" x14ac:dyDescent="0.25">
      <c r="A33" s="22" t="s">
        <v>26</v>
      </c>
      <c r="B33" s="49" t="s">
        <v>27</v>
      </c>
      <c r="C33" s="49"/>
      <c r="D33" s="37">
        <f t="shared" ref="D33" si="2">SUM(E33:H33)</f>
        <v>1271.909249</v>
      </c>
      <c r="E33" s="29">
        <f>E25</f>
        <v>39.91620690203343</v>
      </c>
      <c r="F33" s="29">
        <f>F25</f>
        <v>165.14919303481901</v>
      </c>
      <c r="G33" s="29">
        <f>G25</f>
        <v>1066.8438490631477</v>
      </c>
      <c r="H33" s="29">
        <f t="shared" ref="H33" si="3">H25</f>
        <v>0</v>
      </c>
      <c r="I33" s="21"/>
    </row>
    <row r="34" spans="1:9" ht="15" customHeight="1" x14ac:dyDescent="0.25">
      <c r="A34" s="32" t="s">
        <v>28</v>
      </c>
      <c r="B34" s="49" t="s">
        <v>29</v>
      </c>
      <c r="C34" s="49"/>
      <c r="D34" s="37">
        <f>SUM(E34:H34)</f>
        <v>126.14579246000002</v>
      </c>
      <c r="E34" s="29">
        <v>0.77656190203343434</v>
      </c>
      <c r="F34" s="29">
        <v>3.4491358783521462</v>
      </c>
      <c r="G34" s="29">
        <v>49.896597869201692</v>
      </c>
      <c r="H34" s="29">
        <v>72.023496810412752</v>
      </c>
      <c r="I34" s="21"/>
    </row>
    <row r="35" spans="1:9" ht="15" customHeight="1" x14ac:dyDescent="0.25">
      <c r="A35" s="23"/>
      <c r="B35" s="49" t="s">
        <v>50</v>
      </c>
      <c r="C35" s="49"/>
      <c r="D35" s="35">
        <f>D34/D25</f>
        <v>9.9178296375451558E-2</v>
      </c>
      <c r="E35" s="38">
        <f>E34/E25</f>
        <v>1.9454802004092085E-2</v>
      </c>
      <c r="F35" s="38">
        <f>F34/SUM(F25,F26)</f>
        <v>2.0884969614262373E-2</v>
      </c>
      <c r="G35" s="38">
        <f>G34/SUM(G25,G26)</f>
        <v>4.0681311858250531E-2</v>
      </c>
      <c r="H35" s="38">
        <f>H34/SUM(H25,H26)</f>
        <v>9.7421461457947375E-2</v>
      </c>
      <c r="I35" s="21"/>
    </row>
    <row r="36" spans="1:9" ht="30" customHeight="1" x14ac:dyDescent="0.25">
      <c r="A36" s="31" t="s">
        <v>30</v>
      </c>
      <c r="B36" s="49" t="s">
        <v>31</v>
      </c>
      <c r="C36" s="49"/>
      <c r="D36" s="37">
        <f t="shared" ref="D36" si="4">SUM(E36:H36)</f>
        <v>0</v>
      </c>
      <c r="E36" s="29">
        <v>0</v>
      </c>
      <c r="F36" s="29">
        <v>0</v>
      </c>
      <c r="G36" s="29">
        <v>0</v>
      </c>
      <c r="H36" s="29">
        <v>0</v>
      </c>
      <c r="I36" s="21"/>
    </row>
    <row r="37" spans="1:9" ht="15" customHeight="1" x14ac:dyDescent="0.25">
      <c r="A37" s="32" t="s">
        <v>32</v>
      </c>
      <c r="B37" s="49" t="s">
        <v>33</v>
      </c>
      <c r="C37" s="49"/>
      <c r="D37" s="37">
        <f>D33-D34</f>
        <v>1145.7634565400001</v>
      </c>
      <c r="E37" s="29">
        <f>E25-E34</f>
        <v>39.139644999999994</v>
      </c>
      <c r="F37" s="29">
        <v>2.0200900000000002</v>
      </c>
      <c r="G37" s="29">
        <f>SUM(G39,G44)</f>
        <v>437.32916499999999</v>
      </c>
      <c r="H37" s="29">
        <f>D37-E37-F37-G37</f>
        <v>667.27455654000016</v>
      </c>
      <c r="I37" s="21"/>
    </row>
    <row r="38" spans="1:9" ht="15" x14ac:dyDescent="0.25">
      <c r="A38" s="23"/>
      <c r="B38" s="49" t="s">
        <v>34</v>
      </c>
      <c r="C38" s="49"/>
      <c r="D38" s="34">
        <v>0</v>
      </c>
      <c r="E38" s="29">
        <v>0</v>
      </c>
      <c r="F38" s="29">
        <v>0</v>
      </c>
      <c r="G38" s="29">
        <v>0</v>
      </c>
      <c r="H38" s="29">
        <v>0</v>
      </c>
      <c r="I38" s="70"/>
    </row>
    <row r="39" spans="1:9" ht="15" customHeight="1" x14ac:dyDescent="0.25">
      <c r="A39" s="23" t="s">
        <v>35</v>
      </c>
      <c r="B39" s="49" t="s">
        <v>36</v>
      </c>
      <c r="C39" s="49"/>
      <c r="D39" s="37">
        <f>SUM(E39:H39)</f>
        <v>1120.9872395400002</v>
      </c>
      <c r="E39" s="29">
        <f>E37-E44</f>
        <v>39.139644999999994</v>
      </c>
      <c r="F39" s="29">
        <f>F37-F44</f>
        <v>2.0200900000000002</v>
      </c>
      <c r="G39" s="29">
        <v>413.14910299999997</v>
      </c>
      <c r="H39" s="29">
        <f>H37-H44</f>
        <v>666.67840154000021</v>
      </c>
      <c r="I39" s="70"/>
    </row>
    <row r="40" spans="1:9" ht="15" x14ac:dyDescent="0.25">
      <c r="A40" s="23"/>
      <c r="B40" s="49" t="s">
        <v>37</v>
      </c>
      <c r="C40" s="49"/>
      <c r="D40" s="34">
        <v>0</v>
      </c>
      <c r="E40" s="29">
        <v>0</v>
      </c>
      <c r="F40" s="29">
        <v>0</v>
      </c>
      <c r="G40" s="29">
        <v>0</v>
      </c>
      <c r="H40" s="29">
        <v>0</v>
      </c>
      <c r="I40" s="21"/>
    </row>
    <row r="41" spans="1:9" ht="33.75" customHeight="1" x14ac:dyDescent="0.25">
      <c r="A41" s="22"/>
      <c r="B41" s="49" t="s">
        <v>38</v>
      </c>
      <c r="C41" s="49"/>
      <c r="D41" s="34">
        <v>0</v>
      </c>
      <c r="E41" s="29">
        <v>0</v>
      </c>
      <c r="F41" s="29">
        <v>0</v>
      </c>
      <c r="G41" s="29">
        <v>0</v>
      </c>
      <c r="H41" s="29">
        <v>0</v>
      </c>
      <c r="I41" s="21"/>
    </row>
    <row r="42" spans="1:9" ht="15" customHeight="1" x14ac:dyDescent="0.25">
      <c r="A42" s="23"/>
      <c r="B42" s="49" t="s">
        <v>39</v>
      </c>
      <c r="C42" s="49"/>
      <c r="D42" s="34">
        <v>0</v>
      </c>
      <c r="E42" s="29">
        <v>0</v>
      </c>
      <c r="F42" s="29">
        <v>0</v>
      </c>
      <c r="G42" s="29">
        <v>0</v>
      </c>
      <c r="H42" s="29">
        <v>0</v>
      </c>
      <c r="I42" s="21"/>
    </row>
    <row r="43" spans="1:9" ht="15" customHeight="1" x14ac:dyDescent="0.25">
      <c r="A43" s="23" t="s">
        <v>40</v>
      </c>
      <c r="B43" s="49" t="s">
        <v>41</v>
      </c>
      <c r="C43" s="49"/>
      <c r="D43" s="34">
        <v>0</v>
      </c>
      <c r="E43" s="29">
        <v>0</v>
      </c>
      <c r="F43" s="29">
        <v>0</v>
      </c>
      <c r="G43" s="29">
        <v>0</v>
      </c>
      <c r="H43" s="29">
        <v>0</v>
      </c>
      <c r="I43" s="39"/>
    </row>
    <row r="44" spans="1:9" ht="15" customHeight="1" x14ac:dyDescent="0.25">
      <c r="A44" s="22" t="s">
        <v>42</v>
      </c>
      <c r="B44" s="49" t="s">
        <v>68</v>
      </c>
      <c r="C44" s="49"/>
      <c r="D44" s="37">
        <f>SUM(E44:H44)</f>
        <v>24.776216999999995</v>
      </c>
      <c r="E44" s="29">
        <v>0</v>
      </c>
      <c r="F44" s="29">
        <v>0</v>
      </c>
      <c r="G44" s="29">
        <v>24.180061999999996</v>
      </c>
      <c r="H44" s="29">
        <v>0.59615499999999999</v>
      </c>
      <c r="I44" s="21"/>
    </row>
    <row r="45" spans="1:9" ht="15" customHeight="1" x14ac:dyDescent="0.25">
      <c r="A45" s="24"/>
      <c r="B45" s="25"/>
      <c r="C45" s="25"/>
      <c r="D45" s="41">
        <f>D25-D34-D39-D44</f>
        <v>-1.3500311979441904E-13</v>
      </c>
      <c r="E45" s="21"/>
      <c r="F45" s="21"/>
      <c r="G45" s="21"/>
      <c r="H45" s="21"/>
      <c r="I45" s="21"/>
    </row>
    <row r="46" spans="1:9" ht="15" customHeight="1" x14ac:dyDescent="0.25">
      <c r="A46" s="24"/>
      <c r="B46" s="25"/>
      <c r="C46" s="25"/>
      <c r="D46" s="39"/>
      <c r="E46" s="39"/>
      <c r="F46" s="39"/>
      <c r="G46" s="39"/>
      <c r="H46" s="39"/>
      <c r="I46" s="21"/>
    </row>
    <row r="47" spans="1:9" ht="15" customHeight="1" x14ac:dyDescent="0.25">
      <c r="A47" s="24"/>
      <c r="B47" s="25"/>
      <c r="C47" s="25"/>
      <c r="D47" s="21"/>
      <c r="E47" s="21"/>
      <c r="F47" s="39"/>
      <c r="G47" s="39"/>
      <c r="I47" s="21"/>
    </row>
    <row r="48" spans="1:9" ht="15" customHeight="1" x14ac:dyDescent="0.25">
      <c r="A48" s="24"/>
      <c r="B48" s="25"/>
      <c r="C48" s="25"/>
      <c r="D48" s="21"/>
      <c r="E48" s="21"/>
      <c r="F48" s="21"/>
      <c r="G48" s="21"/>
      <c r="H48" s="21"/>
      <c r="I48" s="21"/>
    </row>
    <row r="49" spans="1:9" ht="16.5" x14ac:dyDescent="0.25">
      <c r="A49" s="71" t="s">
        <v>71</v>
      </c>
      <c r="B49" s="71"/>
      <c r="C49" s="71"/>
      <c r="D49" s="71"/>
      <c r="E49" s="71"/>
      <c r="F49" s="71"/>
      <c r="G49" s="30">
        <f>G20</f>
        <v>2022</v>
      </c>
      <c r="H49" s="26" t="s">
        <v>9</v>
      </c>
      <c r="I49" s="26"/>
    </row>
    <row r="50" spans="1:9" ht="15" x14ac:dyDescent="0.25">
      <c r="A50" s="15"/>
      <c r="B50" s="15"/>
      <c r="C50" s="15"/>
      <c r="D50" s="15"/>
      <c r="E50" s="15"/>
      <c r="F50" s="15"/>
      <c r="G50" s="15"/>
      <c r="H50" s="16" t="s">
        <v>43</v>
      </c>
    </row>
    <row r="51" spans="1:9" ht="38.25" customHeight="1" x14ac:dyDescent="0.25">
      <c r="A51" s="17" t="s">
        <v>11</v>
      </c>
      <c r="B51" s="50" t="s">
        <v>12</v>
      </c>
      <c r="C51" s="50"/>
      <c r="D51" s="18" t="s">
        <v>13</v>
      </c>
      <c r="E51" s="18" t="s">
        <v>14</v>
      </c>
      <c r="F51" s="18" t="s">
        <v>15</v>
      </c>
      <c r="G51" s="18" t="s">
        <v>16</v>
      </c>
      <c r="H51" s="18" t="s">
        <v>17</v>
      </c>
      <c r="I51" s="21"/>
    </row>
    <row r="52" spans="1:9" ht="15" x14ac:dyDescent="0.25">
      <c r="A52" s="20">
        <v>1</v>
      </c>
      <c r="B52" s="72">
        <v>2</v>
      </c>
      <c r="C52" s="65"/>
      <c r="D52" s="20">
        <v>3</v>
      </c>
      <c r="E52" s="20">
        <v>4</v>
      </c>
      <c r="F52" s="20">
        <v>5</v>
      </c>
      <c r="G52" s="20">
        <v>6</v>
      </c>
      <c r="H52" s="20">
        <v>7</v>
      </c>
      <c r="I52" s="21"/>
    </row>
    <row r="53" spans="1:9" ht="15" x14ac:dyDescent="0.25">
      <c r="A53" s="22">
        <v>1</v>
      </c>
      <c r="B53" s="68" t="s">
        <v>44</v>
      </c>
      <c r="C53" s="69"/>
      <c r="D53" s="29">
        <f>SUM(E53:H53)</f>
        <v>211.89775609383835</v>
      </c>
      <c r="E53" s="29">
        <v>7.3727363013325711</v>
      </c>
      <c r="F53" s="29">
        <v>31.51458750946923</v>
      </c>
      <c r="G53" s="29">
        <v>173.01043228303655</v>
      </c>
      <c r="H53" s="29">
        <v>0</v>
      </c>
      <c r="I53" s="21"/>
    </row>
    <row r="54" spans="1:9" ht="15" x14ac:dyDescent="0.25">
      <c r="A54" s="23" t="s">
        <v>19</v>
      </c>
      <c r="B54" s="68" t="s">
        <v>45</v>
      </c>
      <c r="C54" s="69"/>
      <c r="D54" s="29">
        <f>SUM(E54:H54)</f>
        <v>140.76015153699259</v>
      </c>
      <c r="E54" s="29">
        <v>0</v>
      </c>
      <c r="F54" s="29">
        <v>0</v>
      </c>
      <c r="G54" s="29">
        <f>F53+E53-E58-E60-E61-F58-F60-F61</f>
        <v>30.758049462687598</v>
      </c>
      <c r="H54" s="29">
        <f>G53+G54-G58-G60-G61</f>
        <v>110.002102074305</v>
      </c>
      <c r="I54" s="21"/>
    </row>
    <row r="55" spans="1:9" ht="15" x14ac:dyDescent="0.25">
      <c r="A55" s="23" t="s">
        <v>22</v>
      </c>
      <c r="B55" s="68" t="s">
        <v>46</v>
      </c>
      <c r="C55" s="69"/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1"/>
    </row>
    <row r="56" spans="1:9" ht="29.25" customHeight="1" x14ac:dyDescent="0.25">
      <c r="A56" s="22"/>
      <c r="B56" s="68" t="s">
        <v>47</v>
      </c>
      <c r="C56" s="69"/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1"/>
    </row>
    <row r="57" spans="1:9" ht="15" x14ac:dyDescent="0.25">
      <c r="A57" s="23"/>
      <c r="B57" s="68" t="s">
        <v>48</v>
      </c>
      <c r="C57" s="69"/>
      <c r="D57" s="29">
        <f>SUM(E57:H57)</f>
        <v>211.89775609383835</v>
      </c>
      <c r="E57" s="29">
        <f>E53</f>
        <v>7.3727363013325711</v>
      </c>
      <c r="F57" s="29">
        <f t="shared" ref="F57:H57" si="5">F53</f>
        <v>31.51458750946923</v>
      </c>
      <c r="G57" s="29">
        <f>G53</f>
        <v>173.01043228303655</v>
      </c>
      <c r="H57" s="29">
        <f t="shared" si="5"/>
        <v>0</v>
      </c>
      <c r="I57" s="21"/>
    </row>
    <row r="58" spans="1:9" ht="15" x14ac:dyDescent="0.25">
      <c r="A58" s="23" t="s">
        <v>28</v>
      </c>
      <c r="B58" s="68" t="s">
        <v>49</v>
      </c>
      <c r="C58" s="69"/>
      <c r="D58" s="29">
        <f t="shared" ref="D58" si="6">SUM(E58:H58)</f>
        <v>14.911737309947123</v>
      </c>
      <c r="E58" s="29">
        <v>9.989219218335918E-2</v>
      </c>
      <c r="F58" s="29">
        <v>0.40465109069284322</v>
      </c>
      <c r="G58" s="29">
        <v>5.947245936556163</v>
      </c>
      <c r="H58" s="29">
        <v>8.4599480905147573</v>
      </c>
      <c r="I58" s="21"/>
    </row>
    <row r="59" spans="1:9" ht="15" x14ac:dyDescent="0.25">
      <c r="A59" s="23"/>
      <c r="B59" s="68" t="s">
        <v>50</v>
      </c>
      <c r="C59" s="69"/>
      <c r="D59" s="33">
        <f>D58/D53</f>
        <v>7.0372322882661861E-2</v>
      </c>
      <c r="E59" s="33">
        <f>E58/E53</f>
        <v>1.3548862742494176E-2</v>
      </c>
      <c r="F59" s="33">
        <f t="shared" ref="F59" si="7">F58/F53</f>
        <v>1.284012016883474E-2</v>
      </c>
      <c r="G59" s="33">
        <f>G58/SUM(G53,G54)</f>
        <v>2.9186289683296219E-2</v>
      </c>
      <c r="H59" s="33">
        <f>H58/SUM(H53,H54)</f>
        <v>7.690714932702078E-2</v>
      </c>
      <c r="I59" s="21"/>
    </row>
    <row r="60" spans="1:9" ht="30" customHeight="1" x14ac:dyDescent="0.25">
      <c r="A60" s="22" t="s">
        <v>30</v>
      </c>
      <c r="B60" s="68" t="s">
        <v>51</v>
      </c>
      <c r="C60" s="69"/>
      <c r="D60" s="29">
        <f t="shared" ref="D60" si="8">SUM(E60:H60)</f>
        <v>0</v>
      </c>
      <c r="E60" s="29">
        <v>0</v>
      </c>
      <c r="F60" s="29">
        <v>0</v>
      </c>
      <c r="G60" s="29">
        <v>0</v>
      </c>
      <c r="H60" s="29">
        <v>0</v>
      </c>
      <c r="I60" s="21"/>
    </row>
    <row r="61" spans="1:9" ht="15" x14ac:dyDescent="0.25">
      <c r="A61" s="22" t="s">
        <v>32</v>
      </c>
      <c r="B61" s="68" t="s">
        <v>52</v>
      </c>
      <c r="C61" s="69"/>
      <c r="D61" s="29">
        <f>D53-D58-D60</f>
        <v>196.98601878389124</v>
      </c>
      <c r="E61" s="29">
        <f>E53-E58</f>
        <v>7.2728441091492115</v>
      </c>
      <c r="F61" s="29">
        <v>0.35188695608878795</v>
      </c>
      <c r="G61" s="29">
        <f>SUM(G62:G64)</f>
        <v>87.819133734863001</v>
      </c>
      <c r="H61" s="29">
        <f>D61-E61-F61-G61</f>
        <v>101.54215398379024</v>
      </c>
      <c r="I61" s="21"/>
    </row>
    <row r="62" spans="1:9" ht="60" customHeight="1" x14ac:dyDescent="0.25">
      <c r="A62" s="22" t="s">
        <v>35</v>
      </c>
      <c r="B62" s="68" t="s">
        <v>53</v>
      </c>
      <c r="C62" s="69"/>
      <c r="D62" s="29">
        <f>SUM(E62:H62)</f>
        <v>191.94775713847656</v>
      </c>
      <c r="E62" s="29">
        <f>E61-E64</f>
        <v>7.2728441091492115</v>
      </c>
      <c r="F62" s="29">
        <f>F61-F64</f>
        <v>0.35188695608878795</v>
      </c>
      <c r="G62" s="29">
        <v>82.919361601635345</v>
      </c>
      <c r="H62" s="29">
        <f>H61-H64</f>
        <v>101.40366447160324</v>
      </c>
      <c r="I62" s="21"/>
    </row>
    <row r="63" spans="1:9" ht="30" customHeight="1" x14ac:dyDescent="0.25">
      <c r="A63" s="22" t="s">
        <v>40</v>
      </c>
      <c r="B63" s="68" t="s">
        <v>54</v>
      </c>
      <c r="C63" s="69"/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1"/>
    </row>
    <row r="64" spans="1:9" ht="15" x14ac:dyDescent="0.25">
      <c r="A64" s="23" t="s">
        <v>42</v>
      </c>
      <c r="B64" s="68" t="s">
        <v>55</v>
      </c>
      <c r="C64" s="69"/>
      <c r="D64" s="29">
        <f>SUM(E64:H64)</f>
        <v>5.0382616454146687</v>
      </c>
      <c r="E64" s="29">
        <v>0</v>
      </c>
      <c r="F64" s="29">
        <v>0</v>
      </c>
      <c r="G64" s="29">
        <v>4.8997721332276569</v>
      </c>
      <c r="H64" s="29">
        <v>0.13848951218701161</v>
      </c>
      <c r="I64" s="21"/>
    </row>
    <row r="65" spans="3:9" ht="15" x14ac:dyDescent="0.25">
      <c r="D65" s="42">
        <f>D53-D58-D61</f>
        <v>0</v>
      </c>
      <c r="I65" s="27"/>
    </row>
    <row r="67" spans="3:9" x14ac:dyDescent="0.2">
      <c r="C67" s="73" t="s">
        <v>56</v>
      </c>
      <c r="D67" s="73"/>
      <c r="E67" s="74" t="s">
        <v>57</v>
      </c>
      <c r="F67" s="74"/>
      <c r="G67" s="74"/>
      <c r="H67" s="74"/>
      <c r="I67" s="28"/>
    </row>
    <row r="68" spans="3:9" x14ac:dyDescent="0.2">
      <c r="C68" s="73" t="s">
        <v>58</v>
      </c>
      <c r="D68" s="73"/>
      <c r="E68" s="74" t="s">
        <v>66</v>
      </c>
      <c r="F68" s="74"/>
      <c r="G68" s="74"/>
      <c r="H68" s="74"/>
      <c r="I68" s="28"/>
    </row>
    <row r="69" spans="3:9" x14ac:dyDescent="0.2">
      <c r="C69" s="73" t="s">
        <v>59</v>
      </c>
      <c r="D69" s="73"/>
      <c r="E69" s="74" t="s">
        <v>60</v>
      </c>
      <c r="F69" s="74"/>
      <c r="G69" s="74"/>
      <c r="H69" s="74"/>
      <c r="I69" s="28"/>
    </row>
  </sheetData>
  <mergeCells count="64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I38:I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B43:C43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2023-04-19T08:01:59Z</dcterms:modified>
</cp:coreProperties>
</file>